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6380" windowHeight="8190" tabRatio="500"/>
  </bookViews>
  <sheets>
    <sheet name="Sheet1" sheetId="1" r:id="rId1"/>
    <sheet name="Sheet2" sheetId="2" r:id="rId2"/>
    <sheet name="Sheet3" sheetId="3" r:id="rId3"/>
  </sheets>
  <calcPr calcId="12451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B25" i="1" a="1"/>
  <c r="B25" s="1"/>
  <c r="B24" a="1"/>
  <c r="B24" s="1"/>
  <c r="B23" a="1"/>
  <c r="B23" s="1"/>
  <c r="B22"/>
  <c r="C21"/>
  <c r="B21"/>
  <c r="C20"/>
  <c r="B20"/>
  <c r="C19"/>
  <c r="B19"/>
  <c r="B28" l="1"/>
  <c r="B30"/>
  <c r="B26"/>
  <c r="B29" l="1"/>
  <c r="B27"/>
</calcChain>
</file>

<file path=xl/sharedStrings.xml><?xml version="1.0" encoding="utf-8"?>
<sst xmlns="http://schemas.openxmlformats.org/spreadsheetml/2006/main" count="20" uniqueCount="20">
  <si>
    <t>Batch</t>
  </si>
  <si>
    <t>Agent1</t>
  </si>
  <si>
    <t>Agent2</t>
  </si>
  <si>
    <t>Paired t-test</t>
  </si>
  <si>
    <t>Alpha</t>
  </si>
  <si>
    <t>Hypothesised Mean Difference</t>
  </si>
  <si>
    <t>Variable 1</t>
  </si>
  <si>
    <t>Variable 2</t>
  </si>
  <si>
    <t>Mean</t>
  </si>
  <si>
    <t>Variance</t>
  </si>
  <si>
    <t>Observations</t>
  </si>
  <si>
    <t>Pearson Correlation</t>
  </si>
  <si>
    <t>Observed Mean Difference</t>
  </si>
  <si>
    <t>Variance of the Differences</t>
  </si>
  <si>
    <t>df</t>
  </si>
  <si>
    <t>t Stat</t>
  </si>
  <si>
    <t>P (T&lt;=t) one-tail</t>
  </si>
  <si>
    <t>t Critical one-tail</t>
  </si>
  <si>
    <t>P (T&lt;=t) two-tail</t>
  </si>
  <si>
    <t>t Critical two-tail</t>
  </si>
</sst>
</file>

<file path=xl/styles.xml><?xml version="1.0" encoding="utf-8"?>
<styleSheet xmlns="http://schemas.openxmlformats.org/spreadsheetml/2006/main">
  <fonts count="4">
    <font>
      <sz val="10"/>
      <name val="Arial"/>
      <charset val="1"/>
    </font>
    <font>
      <sz val="10"/>
      <name val="Arial"/>
    </font>
    <font>
      <b/>
      <sz val="10"/>
      <name val="Arial"/>
      <family val="2"/>
      <charset val="1"/>
    </font>
    <font>
      <b/>
      <sz val="10"/>
      <name val="Arial"/>
      <charset val="1"/>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2" fillId="0" borderId="0" xfId="0" applyFont="1" applyAlignment="1">
      <alignment horizontal="center"/>
    </xf>
    <xf numFmtId="0" fontId="0" fillId="0" borderId="0" xfId="0" applyAlignment="1">
      <alignment horizontal="center"/>
    </xf>
    <xf numFmtId="0" fontId="3" fillId="0" borderId="0" xfId="0" applyFont="1"/>
    <xf numFmtId="0" fontId="1" fillId="0" borderId="0" xfId="0" applyFont="1" applyAlignment="1">
      <alignment horizontal="center"/>
    </xf>
  </cellXfs>
  <cellStyles count="1">
    <cellStyle name="Standard"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absolute">
    <xdr:from>
      <xdr:col>0</xdr:col>
      <xdr:colOff>134095</xdr:colOff>
      <xdr:row>32</xdr:row>
      <xdr:rowOff>41277</xdr:rowOff>
    </xdr:from>
    <xdr:to>
      <xdr:col>2</xdr:col>
      <xdr:colOff>54872</xdr:colOff>
      <xdr:row>32</xdr:row>
      <xdr:rowOff>2170677</xdr:rowOff>
    </xdr:to>
    <xdr:sp macro="" textlink="">
      <xdr:nvSpPr>
        <xdr:cNvPr id="2" name="Text Frame 1"/>
        <xdr:cNvSpPr txBox="1"/>
      </xdr:nvSpPr>
      <xdr:spPr>
        <a:xfrm>
          <a:off x="134095" y="5121277"/>
          <a:ext cx="2611590" cy="2129400"/>
        </a:xfrm>
        <a:prstGeom prst="rect">
          <a:avLst/>
        </a:prstGeom>
        <a:noFill/>
        <a:ln w="0">
          <a:noFill/>
        </a:ln>
      </xdr:spPr>
      <xdr:txBody>
        <a:bodyPr lIns="0" tIns="0" rIns="0" bIns="0" anchor="t">
          <a:noAutofit/>
        </a:bodyPr>
        <a:lstStyle/>
        <a:p>
          <a:pPr algn="ctr"/>
          <a:r>
            <a:rPr lang="de-DE" sz="1100" b="0" strike="noStrike" spc="-1">
              <a:latin typeface="Arial" pitchFamily="34" charset="0"/>
              <a:ea typeface="Microsoft YaHei"/>
              <a:cs typeface="Arial" pitchFamily="34" charset="0"/>
            </a:rPr>
            <a:t>Exercise</a:t>
          </a:r>
          <a:r>
            <a:rPr lang="de-DE" sz="1100" b="0" strike="noStrike" spc="-1" baseline="0">
              <a:latin typeface="Arial" pitchFamily="34" charset="0"/>
              <a:ea typeface="Microsoft YaHei"/>
              <a:cs typeface="Arial" pitchFamily="34" charset="0"/>
            </a:rPr>
            <a:t> 8.4:</a:t>
          </a:r>
        </a:p>
        <a:p>
          <a:pPr algn="ctr"/>
          <a:r>
            <a:rPr lang="de-DE" sz="1100" b="0" strike="noStrike" spc="-1">
              <a:latin typeface="Arial" pitchFamily="34" charset="0"/>
              <a:ea typeface="Microsoft YaHei"/>
              <a:cs typeface="Arial" pitchFamily="34" charset="0"/>
            </a:rPr>
            <a:t>Ob</a:t>
          </a:r>
          <a:r>
            <a:rPr lang="de-DE" sz="1200" b="0" strike="noStrike" spc="-1">
              <a:latin typeface="Arial" pitchFamily="34" charset="0"/>
              <a:ea typeface="Microsoft YaHei"/>
              <a:cs typeface="Arial" pitchFamily="34" charset="0"/>
            </a:rPr>
            <a:t>tained related samples t = 3.264 with 11 degrees of freedom. The twotailed p-value is p = 0.008, so the observed t is significant at the 1% level. The sample mean numbers of the filtration agent data sets were, 8.25 for Agent1 and 8.68 for Agent2. The data constitute significant evidence that the underlying mean number of Agent2 was greater by estimated 8.68 – 8.25 = 0.43. The results suggest that Agent2 should be preferred.</a:t>
          </a:r>
        </a:p>
        <a:p>
          <a:pPr algn="ctr"/>
          <a:r>
            <a:rPr lang="de-DE" sz="1200" b="0" strike="noStrike" spc="-1">
              <a:latin typeface="Arial" pitchFamily="34" charset="0"/>
              <a:ea typeface="Microsoft YaHei"/>
              <a:cs typeface="Arial" pitchFamily="34" charset="0"/>
            </a:rPr>
            <a:t> </a:t>
          </a:r>
        </a:p>
        <a:p>
          <a:pPr algn="ctr"/>
          <a:r>
            <a:rPr lang="de-DE" sz="1200" b="0" strike="noStrike" spc="-1">
              <a:latin typeface="Arial" pitchFamily="34" charset="0"/>
              <a:ea typeface="Microsoft YaHei"/>
              <a:cs typeface="Arial" pitchFamily="34" charset="0"/>
            </a:rPr>
            <a:t>Exercise</a:t>
          </a:r>
          <a:r>
            <a:rPr lang="de-DE" sz="1200" b="0" strike="noStrike" spc="-1" baseline="0">
              <a:latin typeface="Arial" pitchFamily="34" charset="0"/>
              <a:ea typeface="Microsoft YaHei"/>
              <a:cs typeface="Arial" pitchFamily="34" charset="0"/>
            </a:rPr>
            <a:t> 8.5:</a:t>
          </a:r>
        </a:p>
        <a:p>
          <a:pPr algn="ctr"/>
          <a:r>
            <a:rPr lang="de-DE" sz="1200" b="0" strike="noStrike" spc="-1" baseline="0">
              <a:latin typeface="Arial" pitchFamily="34" charset="0"/>
              <a:ea typeface="Microsoft YaHei"/>
              <a:cs typeface="Arial" pitchFamily="34" charset="0"/>
            </a:rPr>
            <a:t>H0: µ1 ≥ µ2</a:t>
          </a:r>
        </a:p>
        <a:p>
          <a:pPr algn="ctr"/>
          <a:r>
            <a:rPr lang="de-DE" sz="1200" b="0" strike="noStrike" spc="-1" baseline="0">
              <a:latin typeface="Arial" pitchFamily="34" charset="0"/>
              <a:ea typeface="Microsoft YaHei"/>
              <a:cs typeface="Arial" pitchFamily="34" charset="0"/>
            </a:rPr>
            <a:t>H1: µ1 &lt; µ2</a:t>
          </a:r>
        </a:p>
        <a:p>
          <a:pPr algn="ctr"/>
          <a:r>
            <a:rPr lang="de-DE" sz="1200" b="0" strike="noStrike" spc="-1">
              <a:latin typeface="Arial" pitchFamily="34" charset="0"/>
              <a:cs typeface="Arial" pitchFamily="34" charset="0"/>
            </a:rPr>
            <a:t>The one-tailed</a:t>
          </a:r>
          <a:r>
            <a:rPr lang="de-DE" sz="1200" b="0" strike="noStrike" spc="-1" baseline="0">
              <a:latin typeface="Arial" pitchFamily="34" charset="0"/>
              <a:cs typeface="Arial" pitchFamily="34" charset="0"/>
            </a:rPr>
            <a:t> p-value is p = 0.004. The observed t is therefore significant at the 1 % level. The result suggest that Agent2 should be preffered. Thus the data are consistent with the H1 hypothesis.</a:t>
          </a:r>
          <a:endParaRPr lang="de-DE" sz="1200" b="0" strike="noStrike" spc="-1">
            <a:latin typeface="Arial" pitchFamily="34" charset="0"/>
            <a:cs typeface="Arial" pitchFamily="34" charset="0"/>
          </a:endParaRPr>
        </a:p>
      </xdr:txBody>
    </xdr:sp>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33"/>
  <sheetViews>
    <sheetView tabSelected="1" zoomScale="120" zoomScaleNormal="120" workbookViewId="0">
      <selection activeCell="A15" sqref="A15:C33"/>
    </sheetView>
  </sheetViews>
  <sheetFormatPr baseColWidth="10" defaultColWidth="8.7109375" defaultRowHeight="12.75"/>
  <cols>
    <col min="1" max="1" width="26.85546875" bestFit="1" customWidth="1"/>
    <col min="2" max="2" width="13.42578125" bestFit="1" customWidth="1"/>
    <col min="3" max="3" width="12.85546875" bestFit="1" customWidth="1"/>
    <col min="5" max="5" width="40" customWidth="1"/>
    <col min="6" max="6" width="19.5703125" customWidth="1"/>
    <col min="7" max="7" width="11.5703125" customWidth="1"/>
  </cols>
  <sheetData>
    <row r="1" spans="1:3">
      <c r="A1" s="1" t="s">
        <v>0</v>
      </c>
      <c r="B1" s="1" t="s">
        <v>1</v>
      </c>
      <c r="C1" s="1" t="s">
        <v>2</v>
      </c>
    </row>
    <row r="2" spans="1:3">
      <c r="A2" s="2">
        <v>1</v>
      </c>
      <c r="B2" s="2">
        <v>7.7</v>
      </c>
      <c r="C2" s="2">
        <v>8.5</v>
      </c>
    </row>
    <row r="3" spans="1:3">
      <c r="A3" s="2">
        <v>2</v>
      </c>
      <c r="B3" s="2">
        <v>9.1999999999999993</v>
      </c>
      <c r="C3" s="2">
        <v>9.6</v>
      </c>
    </row>
    <row r="4" spans="1:3">
      <c r="A4" s="2">
        <v>3</v>
      </c>
      <c r="B4" s="2">
        <v>6.8</v>
      </c>
      <c r="C4" s="2">
        <v>6.4</v>
      </c>
    </row>
    <row r="5" spans="1:3">
      <c r="A5" s="2">
        <v>4</v>
      </c>
      <c r="B5" s="2">
        <v>9.5</v>
      </c>
      <c r="C5" s="2">
        <v>9.8000000000000007</v>
      </c>
    </row>
    <row r="6" spans="1:3">
      <c r="A6" s="2">
        <v>5</v>
      </c>
      <c r="B6" s="2">
        <v>8.6999999999999993</v>
      </c>
      <c r="C6" s="2">
        <v>9.3000000000000007</v>
      </c>
    </row>
    <row r="7" spans="1:3">
      <c r="A7" s="2">
        <v>6</v>
      </c>
      <c r="B7" s="2">
        <v>6.9</v>
      </c>
      <c r="C7" s="2">
        <v>7.6</v>
      </c>
    </row>
    <row r="8" spans="1:3">
      <c r="A8" s="2">
        <v>7</v>
      </c>
      <c r="B8" s="2">
        <v>7.5</v>
      </c>
      <c r="C8" s="2">
        <v>8.1999999999999993</v>
      </c>
    </row>
    <row r="9" spans="1:3">
      <c r="A9" s="2">
        <v>8</v>
      </c>
      <c r="B9" s="2">
        <v>7.1</v>
      </c>
      <c r="C9" s="2">
        <v>7.7</v>
      </c>
    </row>
    <row r="10" spans="1:3">
      <c r="A10" s="2">
        <v>9</v>
      </c>
      <c r="B10" s="2">
        <v>8.6999999999999993</v>
      </c>
      <c r="C10" s="2">
        <v>9.4</v>
      </c>
    </row>
    <row r="11" spans="1:3">
      <c r="A11" s="2">
        <v>10</v>
      </c>
      <c r="B11" s="2">
        <v>9.4</v>
      </c>
      <c r="C11" s="2">
        <v>8.9</v>
      </c>
    </row>
    <row r="12" spans="1:3">
      <c r="A12" s="2">
        <v>11</v>
      </c>
      <c r="B12" s="2">
        <v>9.4</v>
      </c>
      <c r="C12" s="2">
        <v>9.6999999999999993</v>
      </c>
    </row>
    <row r="13" spans="1:3">
      <c r="A13" s="2">
        <v>12</v>
      </c>
      <c r="B13" s="2">
        <v>8.1</v>
      </c>
      <c r="C13" s="2">
        <v>9.1</v>
      </c>
    </row>
    <row r="15" spans="1:3">
      <c r="A15" s="3" t="s">
        <v>3</v>
      </c>
    </row>
    <row r="16" spans="1:3">
      <c r="A16" t="s">
        <v>4</v>
      </c>
      <c r="B16">
        <v>0.05</v>
      </c>
    </row>
    <row r="17" spans="1:3">
      <c r="A17" t="s">
        <v>5</v>
      </c>
      <c r="B17">
        <v>0</v>
      </c>
    </row>
    <row r="18" spans="1:3">
      <c r="B18" s="3" t="s">
        <v>6</v>
      </c>
      <c r="C18" s="3" t="s">
        <v>7</v>
      </c>
    </row>
    <row r="19" spans="1:3">
      <c r="A19" t="s">
        <v>8</v>
      </c>
      <c r="B19">
        <f>AVERAGE(Sheet1!$B$2:$B$13)</f>
        <v>8.2500000000000018</v>
      </c>
      <c r="C19">
        <f>AVERAGE(Sheet1!$C$2:$C$13)</f>
        <v>8.6833333333333336</v>
      </c>
    </row>
    <row r="20" spans="1:3">
      <c r="A20" t="s">
        <v>9</v>
      </c>
      <c r="B20">
        <f>VAR(Sheet1!$B$2:$B$13)</f>
        <v>1.059090909090876</v>
      </c>
      <c r="C20">
        <f>VAR(Sheet1!$C$2:$C$13)</f>
        <v>1.077878787878779</v>
      </c>
    </row>
    <row r="21" spans="1:3">
      <c r="A21" t="s">
        <v>10</v>
      </c>
      <c r="B21">
        <f>COUNT(Sheet1!$B$2:$B$13)</f>
        <v>12</v>
      </c>
      <c r="C21">
        <f>COUNT(Sheet1!$C$2:$C$13)</f>
        <v>12</v>
      </c>
    </row>
    <row r="22" spans="1:3">
      <c r="A22" t="s">
        <v>11</v>
      </c>
      <c r="B22">
        <f>CORREL(Sheet1!$B$2:$B$13,Sheet1!$C$2:$C$13)</f>
        <v>0.90105581177249228</v>
      </c>
    </row>
    <row r="23" spans="1:3">
      <c r="A23" t="s">
        <v>12</v>
      </c>
      <c r="B23">
        <f t="array" ref="B23">AVERAGE(IF(ISODD(IF(ISNUMBER(Sheet1!$B$2:$B$13), 1, 0) * IF(ISNUMBER(Sheet1!$C$2:$C$13), 1, 0)), Sheet1!$B$2:$B$13 - Sheet1!$C$2:$C$13, "NA"))</f>
        <v>-0.43333333333333351</v>
      </c>
    </row>
    <row r="24" spans="1:3">
      <c r="A24" t="s">
        <v>13</v>
      </c>
      <c r="B24">
        <f t="array" ref="B24">VAR(IF(ISODD(IF(ISNUMBER(Sheet1!$B$2:$B$13), 1, 0) * IF(ISNUMBER(Sheet1!$C$2:$C$13), 1, 0)), Sheet1!$B$2:$B$13 - Sheet1!$C$2:$C$13, "NA"))</f>
        <v>0.21151515151515152</v>
      </c>
    </row>
    <row r="25" spans="1:3">
      <c r="A25" t="s">
        <v>14</v>
      </c>
      <c r="B25">
        <f t="array" ref="B25">SUM(IF(ISNUMBER(Sheet1!$B$2:$B$13), 1, 0) * IF(ISNUMBER(Sheet1!$C$2:$C$13), 1, 0)) - 1</f>
        <v>11</v>
      </c>
    </row>
    <row r="26" spans="1:3">
      <c r="A26" t="s">
        <v>15</v>
      </c>
      <c r="B26">
        <f>(Sheet1!$B$23 - Sheet1!$B$17) / (Sheet1!$B$24 / ( Sheet1!$B$25 + 1)) ^ 0.5</f>
        <v>-3.2639385914780683</v>
      </c>
    </row>
    <row r="27" spans="1:3">
      <c r="A27" t="s">
        <v>16</v>
      </c>
      <c r="B27">
        <f>TDIST(ABS(Sheet1!$B$26), Sheet1!$B$25, 1)</f>
        <v>3.7729973088240065E-3</v>
      </c>
    </row>
    <row r="28" spans="1:3">
      <c r="A28" t="s">
        <v>17</v>
      </c>
      <c r="B28">
        <f>TINV(2*Sheet1!$B$16, Sheet1!$B$25)</f>
        <v>1.7958848142321888</v>
      </c>
    </row>
    <row r="29" spans="1:3">
      <c r="A29" t="s">
        <v>18</v>
      </c>
      <c r="B29">
        <f>TDIST(ABS(Sheet1!$B$26), Sheet1!$B$25, 2)</f>
        <v>7.5459946176480129E-3</v>
      </c>
    </row>
    <row r="30" spans="1:3">
      <c r="A30" t="s">
        <v>19</v>
      </c>
      <c r="B30">
        <f>TINV(Sheet1!$B$16, Sheet1!$B$25)</f>
        <v>2.2009851587218421</v>
      </c>
    </row>
    <row r="33" spans="4:4" ht="368.25" customHeight="1">
      <c r="D33" s="4"/>
    </row>
  </sheetData>
  <pageMargins left="0.75" right="0.75" top="1" bottom="1" header="0.511811023622047" footer="0.511811023622047"/>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dimension ref="A1"/>
  <sheetViews>
    <sheetView zoomScale="120" zoomScaleNormal="120" workbookViewId="0"/>
  </sheetViews>
  <sheetFormatPr baseColWidth="10" defaultColWidth="8.7109375" defaultRowHeight="12.75"/>
  <sheetData/>
  <pageMargins left="0.75" right="0.75" top="1" bottom="1"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dimension ref="A1"/>
  <sheetViews>
    <sheetView zoomScale="120" zoomScaleNormal="120" workbookViewId="0"/>
  </sheetViews>
  <sheetFormatPr baseColWidth="10" defaultColWidth="8.7109375" defaultRowHeight="12.75"/>
  <sheetData/>
  <pageMargins left="0.75" right="0.75" top="1" bottom="1"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LibreOffice/7.3.7.2$Windows_X86_64 LibreOffice_project/e114eadc50a9ff8d8c8a0567d6da8f454beeb84f</Application>
  <DocSecurity>0</DocSecurity>
  <ScaleCrop>false</ScaleCrop>
  <HeadingPairs>
    <vt:vector size="2" baseType="variant">
      <vt:variant>
        <vt:lpstr>Arbeitsblätter</vt:lpstr>
      </vt:variant>
      <vt:variant>
        <vt:i4>3</vt:i4>
      </vt:variant>
    </vt:vector>
  </HeadingPairs>
  <TitlesOfParts>
    <vt:vector size="3" baseType="lpstr">
      <vt:lpstr>Sheet1</vt:lpstr>
      <vt:lpstr>Sheet2</vt:lpstr>
      <vt:lpstr>Sheet3</vt:lpstr>
    </vt:vector>
  </TitlesOfParts>
  <Company>SHU</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 F. Jones</dc:creator>
  <dc:description/>
  <cp:lastModifiedBy>Fridolin</cp:lastModifiedBy>
  <cp:revision>1</cp:revision>
  <cp:lastPrinted>2022-12-13T08:52:01Z</cp:lastPrinted>
  <dcterms:created xsi:type="dcterms:W3CDTF">2006-09-19T08:23:28Z</dcterms:created>
  <dcterms:modified xsi:type="dcterms:W3CDTF">2022-12-13T08:52:04Z</dcterms:modified>
  <dc:language>de-DE</dc:language>
</cp:coreProperties>
</file>